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0" activeTab="0"/>
  </bookViews>
  <sheets>
    <sheet name="Calculs" sheetId="1" r:id="rId1"/>
    <sheet name="Caracteristiques" sheetId="2" r:id="rId2"/>
  </sheets>
  <definedNames/>
  <calcPr fullCalcOnLoad="1"/>
</workbook>
</file>

<file path=xl/sharedStrings.xml><?xml version="1.0" encoding="utf-8"?>
<sst xmlns="http://schemas.openxmlformats.org/spreadsheetml/2006/main" count="55" uniqueCount="49">
  <si>
    <t>Thermodynamique de la machine alternative (pour la période la plus active)</t>
  </si>
  <si>
    <t>Whiskey : tel est le mot de passe protégeant les formules de cette feuille, contre les saisies maladroites</t>
  </si>
  <si>
    <t>Si vous faites sauter la protection ..... c'est que vous savez ce que vous faites !</t>
  </si>
  <si>
    <t>Données utilisateur :</t>
  </si>
  <si>
    <t>Alésage :</t>
  </si>
  <si>
    <t>mm</t>
  </si>
  <si>
    <t>Course :</t>
  </si>
  <si>
    <t>Nombre de cylindres :</t>
  </si>
  <si>
    <t>Valeurs calculées :</t>
  </si>
  <si>
    <t>Nombre d'effets :</t>
  </si>
  <si>
    <t>Cylindrée :</t>
  </si>
  <si>
    <t>cm3</t>
  </si>
  <si>
    <t>Diamètre de la tige de piston :</t>
  </si>
  <si>
    <t>Cylindrée corrigée (-volume tige de piston) :</t>
  </si>
  <si>
    <t>Pression absolue (moyenne) :</t>
  </si>
  <si>
    <t>b</t>
  </si>
  <si>
    <t>Pression effective :</t>
  </si>
  <si>
    <t>Température d'évaporation :</t>
  </si>
  <si>
    <t>°C</t>
  </si>
  <si>
    <t>Vitesse de rotation :</t>
  </si>
  <si>
    <t>tr/min</t>
  </si>
  <si>
    <t xml:space="preserve">Puissance indiquée (théorique) : </t>
  </si>
  <si>
    <t>W</t>
  </si>
  <si>
    <t>Consommation volumique de vapeur :</t>
  </si>
  <si>
    <t>cm3/min</t>
  </si>
  <si>
    <t>Masse volumique de la vapeur :</t>
  </si>
  <si>
    <t>kg/m3</t>
  </si>
  <si>
    <t>Consommation de vapeur à la minute :</t>
  </si>
  <si>
    <t>g/min</t>
  </si>
  <si>
    <t>Durée de fonctionnement à pleine puissance :</t>
  </si>
  <si>
    <t>min</t>
  </si>
  <si>
    <t>Consommation eau pendant le fonctionnement à pleine puissance :</t>
  </si>
  <si>
    <t xml:space="preserve">Chaleur latente de vaporisation </t>
  </si>
  <si>
    <t>kJ/kg</t>
  </si>
  <si>
    <t>Quantité de chaleur à fournir pendant le fonctionnement à pleine puissance :</t>
  </si>
  <si>
    <t>kJ</t>
  </si>
  <si>
    <t>Réalisé avec le logiciel Libre LibreOffice. La copie au format Excel n'a pas pu être testé par l'auteur.</t>
  </si>
  <si>
    <t>Après téléchargement, vérifiez que la feuille n'est pas ouverte en « lecture seule ». Sinon, enregistrez une copie, et ré-ouvrez.</t>
  </si>
  <si>
    <t>Projet : La chaudière, la chauffe, choix du combustible et quantité. Plus tard : hélice et carène.</t>
  </si>
  <si>
    <t>Vos observations sont les bienvenues, sur le forum.</t>
  </si>
  <si>
    <t>L'auteur</t>
  </si>
  <si>
    <t>Whiskey : tel est le mot de passe protégeant les données de cette feuille,</t>
  </si>
  <si>
    <t>Contre les saisies maladroites. Si vous faites sauter la protection .....</t>
  </si>
  <si>
    <t>Pression absolue</t>
  </si>
  <si>
    <t xml:space="preserve">Température d'évaporation </t>
  </si>
  <si>
    <t xml:space="preserve">Masse volumique de la vapeur </t>
  </si>
  <si>
    <t>Enthalpie spécifique de l'eau</t>
  </si>
  <si>
    <t>Enthalpie spécifique de la vapeur</t>
  </si>
  <si>
    <t xml:space="preserve">Chaleur spécifique de la vapeur 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</si>
</sst>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#,###.00"/>
    <numFmt numFmtId="166" formatCode="#.0"/>
    <numFmt numFmtId="167" formatCode="#,##0.0"/>
    <numFmt numFmtId="168" formatCode="#,###"/>
    <numFmt numFmtId="169" formatCode="#,##0.000"/>
    <numFmt numFmtId="170" formatCode="0.0000"/>
  </numFmts>
  <fonts count="8">
    <font>
      <sz val="10"/>
      <name val="Arial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sz val="14"/>
      <color indexed="63"/>
      <name val="Arial"/>
      <family val="2"/>
    </font>
    <font>
      <b/>
      <sz val="13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 vertical="center"/>
      <protection/>
    </xf>
    <xf numFmtId="0" fontId="3" fillId="2" borderId="0" xfId="0" applyFont="1" applyFill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 indent="1"/>
      <protection/>
    </xf>
    <xf numFmtId="165" fontId="0" fillId="2" borderId="0" xfId="0" applyNumberFormat="1" applyFill="1" applyAlignment="1" applyProtection="1">
      <alignment vertical="center"/>
      <protection/>
    </xf>
    <xf numFmtId="0" fontId="0" fillId="2" borderId="0" xfId="0" applyFont="1" applyFill="1" applyAlignment="1" applyProtection="1">
      <alignment horizontal="right" vertical="center"/>
      <protection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166" fontId="3" fillId="3" borderId="3" xfId="0" applyNumberFormat="1" applyFont="1" applyFill="1" applyBorder="1" applyAlignment="1" applyProtection="1">
      <alignment vertical="center"/>
      <protection locked="0"/>
    </xf>
    <xf numFmtId="167" fontId="0" fillId="2" borderId="0" xfId="0" applyNumberFormat="1" applyFill="1" applyAlignment="1" applyProtection="1">
      <alignment vertical="center"/>
      <protection/>
    </xf>
    <xf numFmtId="168" fontId="0" fillId="2" borderId="0" xfId="0" applyNumberFormat="1" applyFill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/>
    </xf>
    <xf numFmtId="169" fontId="0" fillId="2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0" xfId="0" applyNumberForma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 indent="1"/>
      <protection/>
    </xf>
    <xf numFmtId="165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1" fontId="0" fillId="0" borderId="0" xfId="0" applyNumberFormat="1" applyFill="1" applyAlignment="1" applyProtection="1">
      <alignment/>
      <protection/>
    </xf>
    <xf numFmtId="170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 wrapText="1"/>
      <protection/>
    </xf>
    <xf numFmtId="167" fontId="0" fillId="0" borderId="0" xfId="0" applyNumberFormat="1" applyFont="1" applyFill="1" applyAlignment="1" applyProtection="1">
      <alignment horizontal="right" wrapText="1"/>
      <protection/>
    </xf>
    <xf numFmtId="167" fontId="0" fillId="0" borderId="0" xfId="0" applyNumberFormat="1" applyFont="1" applyFill="1" applyAlignment="1" applyProtection="1">
      <alignment wrapText="1"/>
      <protection/>
    </xf>
    <xf numFmtId="170" fontId="0" fillId="0" borderId="0" xfId="0" applyNumberFormat="1" applyFont="1" applyFill="1" applyAlignment="1" applyProtection="1">
      <alignment wrapText="1"/>
      <protection/>
    </xf>
    <xf numFmtId="2" fontId="0" fillId="0" borderId="0" xfId="0" applyNumberFormat="1" applyFont="1" applyFill="1" applyAlignment="1" applyProtection="1">
      <alignment/>
      <protection/>
    </xf>
    <xf numFmtId="170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164" fontId="0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C13" sqref="C13"/>
    </sheetView>
  </sheetViews>
  <sheetFormatPr defaultColWidth="11.421875" defaultRowHeight="21.75" customHeight="1"/>
  <cols>
    <col min="1" max="1" width="38.8515625" style="1" customWidth="1"/>
    <col min="2" max="2" width="7.28125" style="1" customWidth="1"/>
    <col min="3" max="3" width="7.140625" style="1" customWidth="1"/>
    <col min="4" max="4" width="57.57421875" style="1" customWidth="1"/>
    <col min="5" max="16384" width="11.57421875" style="1" customWidth="1"/>
  </cols>
  <sheetData>
    <row r="1" spans="1:6" ht="19.5" customHeight="1">
      <c r="A1" s="37" t="s">
        <v>0</v>
      </c>
      <c r="B1" s="37"/>
      <c r="C1" s="37"/>
      <c r="D1" s="37"/>
      <c r="E1" s="37"/>
      <c r="F1" s="37"/>
    </row>
    <row r="2" spans="1:6" ht="9.75" customHeight="1">
      <c r="A2" s="38" t="s">
        <v>1</v>
      </c>
      <c r="B2" s="38"/>
      <c r="C2" s="38"/>
      <c r="D2" s="38"/>
      <c r="E2" s="38"/>
      <c r="F2" s="38"/>
    </row>
    <row r="3" spans="1:6" ht="9.75" customHeight="1">
      <c r="A3" s="39" t="s">
        <v>2</v>
      </c>
      <c r="B3" s="39"/>
      <c r="C3" s="39"/>
      <c r="D3" s="39"/>
      <c r="E3" s="39"/>
      <c r="F3" s="39"/>
    </row>
    <row r="4" spans="1:6" ht="19.5" customHeight="1">
      <c r="A4" s="2"/>
      <c r="B4" s="3" t="s">
        <v>3</v>
      </c>
      <c r="C4" s="4"/>
      <c r="D4" s="2"/>
      <c r="E4" s="5"/>
      <c r="F4" s="4"/>
    </row>
    <row r="5" spans="1:6" ht="19.5" customHeight="1">
      <c r="A5" s="6" t="s">
        <v>4</v>
      </c>
      <c r="B5" s="7">
        <v>8</v>
      </c>
      <c r="C5" s="4" t="s">
        <v>5</v>
      </c>
      <c r="D5" s="2"/>
      <c r="E5" s="5"/>
      <c r="F5" s="4"/>
    </row>
    <row r="6" spans="1:6" ht="19.5" customHeight="1">
      <c r="A6" s="6" t="s">
        <v>6</v>
      </c>
      <c r="B6" s="8">
        <v>10</v>
      </c>
      <c r="C6" s="4" t="s">
        <v>5</v>
      </c>
      <c r="D6" s="3"/>
      <c r="E6" s="3"/>
      <c r="F6" s="4"/>
    </row>
    <row r="7" spans="1:6" ht="19.5" customHeight="1">
      <c r="A7" s="6" t="s">
        <v>7</v>
      </c>
      <c r="B7" s="8">
        <v>2</v>
      </c>
      <c r="C7" s="4"/>
      <c r="D7" s="2"/>
      <c r="E7" s="3" t="s">
        <v>8</v>
      </c>
      <c r="F7" s="4"/>
    </row>
    <row r="8" spans="1:6" ht="19.5" customHeight="1">
      <c r="A8" s="6" t="s">
        <v>9</v>
      </c>
      <c r="B8" s="8">
        <v>2</v>
      </c>
      <c r="C8" s="4"/>
      <c r="D8" s="6" t="s">
        <v>10</v>
      </c>
      <c r="E8" s="5">
        <f>(PI()*B5*B5/4*B6)*B7*B8/1000</f>
        <v>2.0106192982974678</v>
      </c>
      <c r="F8" s="4" t="s">
        <v>11</v>
      </c>
    </row>
    <row r="9" spans="1:6" ht="19.5" customHeight="1">
      <c r="A9" s="6" t="s">
        <v>12</v>
      </c>
      <c r="B9" s="8">
        <v>2</v>
      </c>
      <c r="C9" s="4" t="s">
        <v>5</v>
      </c>
      <c r="D9" s="6" t="s">
        <v>13</v>
      </c>
      <c r="E9" s="5">
        <f>E8-((B9)/10*(B9/10)*PI()/4)*B7*(B8-1)</f>
        <v>1.9477874452256718</v>
      </c>
      <c r="F9" s="4" t="s">
        <v>11</v>
      </c>
    </row>
    <row r="10" spans="1:6" ht="19.5" customHeight="1">
      <c r="A10" s="6" t="s">
        <v>14</v>
      </c>
      <c r="B10" s="9">
        <v>4.1</v>
      </c>
      <c r="C10" s="4" t="s">
        <v>15</v>
      </c>
      <c r="D10" s="6" t="s">
        <v>16</v>
      </c>
      <c r="E10" s="10">
        <f>B10-1</f>
        <v>3.0999999999999996</v>
      </c>
      <c r="F10" s="4" t="s">
        <v>15</v>
      </c>
    </row>
    <row r="11" spans="1:6" ht="19.5" customHeight="1">
      <c r="A11" s="40"/>
      <c r="B11" s="40"/>
      <c r="C11" s="40"/>
      <c r="D11" s="6" t="s">
        <v>17</v>
      </c>
      <c r="E11" s="11">
        <f>VLOOKUP(B10,Caracteristiques!A4:F94,2,0)</f>
        <v>142.98596099972534</v>
      </c>
      <c r="F11" s="4" t="s">
        <v>18</v>
      </c>
    </row>
    <row r="12" spans="1:6" ht="19.5" customHeight="1">
      <c r="A12" s="6" t="s">
        <v>19</v>
      </c>
      <c r="B12" s="12">
        <v>500</v>
      </c>
      <c r="C12" s="4" t="s">
        <v>20</v>
      </c>
      <c r="D12" s="6" t="s">
        <v>21</v>
      </c>
      <c r="E12" s="5">
        <f>B7*B8*E9*E10*B12/600</f>
        <v>20.127136933998607</v>
      </c>
      <c r="F12" s="4" t="s">
        <v>22</v>
      </c>
    </row>
    <row r="13" spans="1:6" ht="19.5" customHeight="1">
      <c r="A13" s="6"/>
      <c r="B13" s="13"/>
      <c r="C13" s="4"/>
      <c r="D13" s="6" t="s">
        <v>23</v>
      </c>
      <c r="E13" s="5">
        <f>E9*B12</f>
        <v>973.8937226128359</v>
      </c>
      <c r="F13" s="4" t="s">
        <v>24</v>
      </c>
    </row>
    <row r="14" spans="1:6" ht="19.5" customHeight="1">
      <c r="A14" s="6"/>
      <c r="B14" s="13"/>
      <c r="C14" s="4"/>
      <c r="D14" s="6" t="s">
        <v>25</v>
      </c>
      <c r="E14" s="14">
        <f>VLOOKUP(B10,Caracteristiques!A4:F94,3,0)</f>
        <v>2.2138</v>
      </c>
      <c r="F14" s="4" t="s">
        <v>26</v>
      </c>
    </row>
    <row r="15" spans="1:6" ht="19.5" customHeight="1">
      <c r="A15" s="6"/>
      <c r="B15" s="13"/>
      <c r="C15" s="4"/>
      <c r="D15" s="6" t="s">
        <v>27</v>
      </c>
      <c r="E15" s="5">
        <f>E13*E14/1000</f>
        <v>2.1560059231202957</v>
      </c>
      <c r="F15" s="4" t="s">
        <v>28</v>
      </c>
    </row>
    <row r="16" spans="1:6" ht="19.5" customHeight="1">
      <c r="A16" s="6" t="s">
        <v>29</v>
      </c>
      <c r="B16" s="12">
        <v>20</v>
      </c>
      <c r="C16" s="4" t="s">
        <v>30</v>
      </c>
      <c r="D16" s="6" t="s">
        <v>31</v>
      </c>
      <c r="E16" s="5">
        <f>E15*B16</f>
        <v>43.12011846240591</v>
      </c>
      <c r="F16" s="4" t="s">
        <v>11</v>
      </c>
    </row>
    <row r="17" spans="1:6" ht="19.5" customHeight="1">
      <c r="A17" s="2"/>
      <c r="B17" s="2"/>
      <c r="C17" s="4"/>
      <c r="D17" s="6" t="s">
        <v>32</v>
      </c>
      <c r="E17" s="5">
        <f>VLOOKUP(B10,Caracteristiques!A4:F94,5,0)</f>
        <v>2130.302</v>
      </c>
      <c r="F17" s="4" t="s">
        <v>33</v>
      </c>
    </row>
    <row r="18" spans="1:6" ht="19.5" customHeight="1">
      <c r="A18" s="2"/>
      <c r="B18" s="2"/>
      <c r="C18" s="4"/>
      <c r="D18" s="6" t="s">
        <v>34</v>
      </c>
      <c r="E18" s="5">
        <f>E17*E16/1000</f>
        <v>91.85887460070025</v>
      </c>
      <c r="F18" s="4" t="s">
        <v>35</v>
      </c>
    </row>
    <row r="19" spans="1:6" ht="19.5" customHeight="1">
      <c r="A19" s="2"/>
      <c r="B19" s="2"/>
      <c r="C19" s="4"/>
      <c r="D19" s="6"/>
      <c r="E19" s="5"/>
      <c r="F19" s="4"/>
    </row>
    <row r="20" spans="1:6" ht="19.5" customHeight="1">
      <c r="A20" s="15"/>
      <c r="B20" s="15"/>
      <c r="C20" s="16"/>
      <c r="D20" s="17"/>
      <c r="E20" s="18"/>
      <c r="F20" s="16"/>
    </row>
    <row r="21" spans="1:6" ht="19.5" customHeight="1">
      <c r="A21" s="19"/>
      <c r="B21" s="20"/>
      <c r="C21" s="21"/>
      <c r="D21" s="20"/>
      <c r="E21" s="22"/>
      <c r="F21" s="21"/>
    </row>
    <row r="23" ht="21.75" customHeight="1">
      <c r="A23" s="1" t="s">
        <v>36</v>
      </c>
    </row>
    <row r="24" ht="21.75" customHeight="1">
      <c r="A24" s="1" t="s">
        <v>37</v>
      </c>
    </row>
    <row r="25" ht="21.75" customHeight="1">
      <c r="A25" s="1" t="s">
        <v>38</v>
      </c>
    </row>
    <row r="26" ht="21.75" customHeight="1">
      <c r="A26" s="1" t="s">
        <v>39</v>
      </c>
    </row>
    <row r="27" ht="21.75" customHeight="1">
      <c r="A27" s="1" t="s">
        <v>40</v>
      </c>
    </row>
  </sheetData>
  <sheetProtection password="E39A" sheet="1"/>
  <mergeCells count="4">
    <mergeCell ref="A1:F1"/>
    <mergeCell ref="A2:F2"/>
    <mergeCell ref="A3:F3"/>
    <mergeCell ref="A11:C11"/>
  </mergeCells>
  <dataValidations count="1">
    <dataValidation type="list" operator="equal" showErrorMessage="1" error="Choisir un nombre dans la liste" sqref="B10">
      <formula1>Caracteristiques!A95:A5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2" sqref="A2"/>
    </sheetView>
  </sheetViews>
  <sheetFormatPr defaultColWidth="11.421875" defaultRowHeight="19.5" customHeight="1"/>
  <cols>
    <col min="1" max="1" width="11.57421875" style="23" customWidth="1"/>
    <col min="2" max="16384" width="11.57421875" style="24" customWidth="1"/>
  </cols>
  <sheetData>
    <row r="1" spans="1:8" ht="18">
      <c r="A1" s="41" t="s">
        <v>41</v>
      </c>
      <c r="B1" s="41"/>
      <c r="C1" s="41"/>
      <c r="D1" s="41"/>
      <c r="E1" s="41"/>
      <c r="F1" s="41"/>
      <c r="G1" s="41"/>
      <c r="H1" s="41"/>
    </row>
    <row r="2" spans="1:8" ht="17.25" customHeight="1">
      <c r="A2" s="42" t="s">
        <v>42</v>
      </c>
      <c r="B2" s="42"/>
      <c r="C2" s="42"/>
      <c r="D2" s="42"/>
      <c r="E2" s="42"/>
      <c r="F2" s="42"/>
      <c r="G2" s="42"/>
      <c r="H2" s="42"/>
    </row>
    <row r="3" spans="1:7" ht="38.25">
      <c r="A3" s="25" t="s">
        <v>43</v>
      </c>
      <c r="B3" s="26" t="s">
        <v>44</v>
      </c>
      <c r="C3" s="26" t="s">
        <v>45</v>
      </c>
      <c r="D3" s="26" t="s">
        <v>46</v>
      </c>
      <c r="E3" s="26" t="s">
        <v>32</v>
      </c>
      <c r="F3" s="26" t="s">
        <v>47</v>
      </c>
      <c r="G3" s="26" t="s">
        <v>48</v>
      </c>
    </row>
    <row r="4" spans="1:7" ht="12.75">
      <c r="A4" s="23">
        <v>1</v>
      </c>
      <c r="B4" s="27">
        <f aca="true" t="shared" si="0" ref="B4:B35">POWER(A4,1/4)*100+(A4-1)/4.5</f>
        <v>100</v>
      </c>
      <c r="C4" s="28">
        <v>0.59</v>
      </c>
      <c r="D4" s="29">
        <v>417.51</v>
      </c>
      <c r="E4" s="30">
        <v>2257.92</v>
      </c>
      <c r="F4" s="31">
        <f aca="true" t="shared" si="1" ref="F4:F35">D4+E4</f>
        <v>2675.4300000000003</v>
      </c>
      <c r="G4" s="28">
        <v>2.0267</v>
      </c>
    </row>
    <row r="5" spans="1:7" ht="12.75">
      <c r="A5" s="23">
        <v>1.1</v>
      </c>
      <c r="B5" s="27">
        <f t="shared" si="0"/>
        <v>102.43359113066674</v>
      </c>
      <c r="C5" s="28">
        <v>0.645</v>
      </c>
      <c r="D5" s="29">
        <v>428.84</v>
      </c>
      <c r="E5" s="30">
        <v>2250.76</v>
      </c>
      <c r="F5" s="31">
        <f t="shared" si="1"/>
        <v>2679.6000000000004</v>
      </c>
      <c r="G5" s="28">
        <v>2.0373</v>
      </c>
    </row>
    <row r="6" spans="1:7" ht="12.75">
      <c r="A6" s="23">
        <v>1.2</v>
      </c>
      <c r="B6" s="27">
        <f t="shared" si="0"/>
        <v>104.70795838365501</v>
      </c>
      <c r="C6" s="28">
        <v>0.7</v>
      </c>
      <c r="D6" s="29">
        <v>439.36</v>
      </c>
      <c r="E6" s="30">
        <v>2244.08</v>
      </c>
      <c r="F6" s="31">
        <f t="shared" si="1"/>
        <v>2683.44</v>
      </c>
      <c r="G6" s="28">
        <v>2.0476</v>
      </c>
    </row>
    <row r="7" spans="1:7" ht="12.75">
      <c r="A7" s="23">
        <v>1.3</v>
      </c>
      <c r="B7" s="27">
        <f t="shared" si="0"/>
        <v>106.84566390391075</v>
      </c>
      <c r="C7" s="28">
        <v>0.755</v>
      </c>
      <c r="D7" s="29">
        <v>449.19</v>
      </c>
      <c r="E7" s="30">
        <v>2237.79</v>
      </c>
      <c r="F7" s="31">
        <f t="shared" si="1"/>
        <v>2686.98</v>
      </c>
      <c r="G7" s="28">
        <v>2.0576</v>
      </c>
    </row>
    <row r="8" spans="1:7" ht="12.75">
      <c r="A8" s="23">
        <v>1.4</v>
      </c>
      <c r="B8" s="27">
        <f t="shared" si="0"/>
        <v>108.8646194826166</v>
      </c>
      <c r="C8" s="28">
        <v>0.809</v>
      </c>
      <c r="D8" s="29">
        <v>458.42</v>
      </c>
      <c r="E8" s="30">
        <v>2231.86</v>
      </c>
      <c r="F8" s="31">
        <f t="shared" si="1"/>
        <v>2690.28</v>
      </c>
      <c r="G8" s="28">
        <v>2.0673</v>
      </c>
    </row>
    <row r="9" spans="1:7" ht="12.75">
      <c r="A9" s="23">
        <v>1.5</v>
      </c>
      <c r="B9" s="27">
        <f t="shared" si="0"/>
        <v>110.77930308114328</v>
      </c>
      <c r="C9" s="28">
        <v>0.863</v>
      </c>
      <c r="D9" s="29">
        <v>467.13</v>
      </c>
      <c r="E9" s="30">
        <v>2226.23</v>
      </c>
      <c r="F9" s="31">
        <f t="shared" si="1"/>
        <v>2693.36</v>
      </c>
      <c r="G9" s="28">
        <v>2.0768</v>
      </c>
    </row>
    <row r="10" spans="1:7" ht="12.75">
      <c r="A10" s="23">
        <v>1.6</v>
      </c>
      <c r="B10" s="27">
        <f t="shared" si="0"/>
        <v>112.60159837140316</v>
      </c>
      <c r="C10" s="28">
        <v>0.863</v>
      </c>
      <c r="D10" s="29">
        <v>467.13</v>
      </c>
      <c r="E10" s="30">
        <v>2226.23</v>
      </c>
      <c r="F10" s="31">
        <f t="shared" si="1"/>
        <v>2693.36</v>
      </c>
      <c r="G10" s="28">
        <v>2.0768</v>
      </c>
    </row>
    <row r="11" spans="1:7" ht="12.75">
      <c r="A11" s="23">
        <v>1.7</v>
      </c>
      <c r="B11" s="27">
        <f t="shared" si="0"/>
        <v>114.3413900990982</v>
      </c>
      <c r="C11" s="28">
        <v>0.916</v>
      </c>
      <c r="D11" s="29">
        <v>475.38</v>
      </c>
      <c r="E11" s="30">
        <v>2220.87</v>
      </c>
      <c r="F11" s="31">
        <f t="shared" si="1"/>
        <v>2696.25</v>
      </c>
      <c r="G11" s="28">
        <v>2.086</v>
      </c>
    </row>
    <row r="12" spans="1:7" ht="12.75">
      <c r="A12" s="23">
        <v>1.8</v>
      </c>
      <c r="B12" s="27">
        <f t="shared" si="0"/>
        <v>116.00699630660468</v>
      </c>
      <c r="C12" s="28">
        <v>0.97</v>
      </c>
      <c r="D12" s="29">
        <v>483.22</v>
      </c>
      <c r="E12" s="30">
        <v>2215.75</v>
      </c>
      <c r="F12" s="31">
        <f t="shared" si="1"/>
        <v>2698.9700000000003</v>
      </c>
      <c r="G12" s="28">
        <v>2.095</v>
      </c>
    </row>
    <row r="13" spans="1:7" ht="12.75">
      <c r="A13" s="23">
        <v>1.9</v>
      </c>
      <c r="B13" s="27">
        <f t="shared" si="0"/>
        <v>117.60548859440185</v>
      </c>
      <c r="C13" s="28">
        <v>1.023</v>
      </c>
      <c r="D13" s="29">
        <v>490.7</v>
      </c>
      <c r="E13" s="30">
        <v>2210.84</v>
      </c>
      <c r="F13" s="31">
        <f t="shared" si="1"/>
        <v>2701.54</v>
      </c>
      <c r="G13" s="28">
        <v>2.1037</v>
      </c>
    </row>
    <row r="14" spans="1:7" ht="12.75">
      <c r="A14" s="23">
        <v>2</v>
      </c>
      <c r="B14" s="27">
        <f t="shared" si="0"/>
        <v>119.14293372249433</v>
      </c>
      <c r="C14" s="28">
        <v>1.129</v>
      </c>
      <c r="D14" s="29">
        <v>504.71</v>
      </c>
      <c r="E14" s="30">
        <v>2201.59</v>
      </c>
      <c r="F14" s="31">
        <f t="shared" si="1"/>
        <v>2706.3</v>
      </c>
      <c r="G14" s="28">
        <v>2.1208</v>
      </c>
    </row>
    <row r="15" spans="1:7" ht="12.75">
      <c r="A15" s="23">
        <v>2.1</v>
      </c>
      <c r="B15" s="27">
        <f t="shared" si="0"/>
        <v>120.62457879471603</v>
      </c>
      <c r="C15" s="32">
        <v>1.182</v>
      </c>
      <c r="D15" s="33">
        <v>511.17</v>
      </c>
      <c r="E15" s="31">
        <v>2197.285</v>
      </c>
      <c r="F15" s="31">
        <f t="shared" si="1"/>
        <v>2708.455</v>
      </c>
      <c r="G15" s="32">
        <v>2.129</v>
      </c>
    </row>
    <row r="16" spans="1:7" ht="12.75">
      <c r="A16" s="23">
        <v>2.2</v>
      </c>
      <c r="B16" s="27">
        <f t="shared" si="0"/>
        <v>122.05499522975734</v>
      </c>
      <c r="C16" s="28">
        <v>1.235</v>
      </c>
      <c r="D16" s="29">
        <v>517.63</v>
      </c>
      <c r="E16" s="30">
        <v>2192.98</v>
      </c>
      <c r="F16" s="31">
        <f t="shared" si="1"/>
        <v>2710.61</v>
      </c>
      <c r="G16" s="28">
        <v>2.1372</v>
      </c>
    </row>
    <row r="17" spans="1:7" ht="12.75">
      <c r="A17" s="23">
        <v>2.3</v>
      </c>
      <c r="B17" s="27">
        <f t="shared" si="0"/>
        <v>123.43819212728768</v>
      </c>
      <c r="C17" s="32">
        <v>1.2875</v>
      </c>
      <c r="D17" s="33">
        <v>523.635</v>
      </c>
      <c r="E17" s="31">
        <v>2188.945</v>
      </c>
      <c r="F17" s="31">
        <f t="shared" si="1"/>
        <v>2712.58</v>
      </c>
      <c r="G17" s="32">
        <v>2.14515</v>
      </c>
    </row>
    <row r="18" spans="1:7" ht="12.75">
      <c r="A18" s="23">
        <v>2.4</v>
      </c>
      <c r="B18" s="27">
        <f t="shared" si="0"/>
        <v>124.77770656880679</v>
      </c>
      <c r="C18" s="28">
        <v>1.34</v>
      </c>
      <c r="D18" s="29">
        <v>529.64</v>
      </c>
      <c r="E18" s="30">
        <v>2184.91</v>
      </c>
      <c r="F18" s="31">
        <f t="shared" si="1"/>
        <v>2714.5499999999997</v>
      </c>
      <c r="G18" s="28">
        <v>2.1531000000000002</v>
      </c>
    </row>
    <row r="19" spans="1:7" ht="12.75">
      <c r="A19" s="23">
        <v>2.5</v>
      </c>
      <c r="B19" s="27">
        <f t="shared" si="0"/>
        <v>126.07667630162688</v>
      </c>
      <c r="C19" s="32">
        <v>1.392</v>
      </c>
      <c r="D19" s="33">
        <v>535.26</v>
      </c>
      <c r="E19" s="31">
        <v>2181.105</v>
      </c>
      <c r="F19" s="31">
        <f t="shared" si="1"/>
        <v>2716.365</v>
      </c>
      <c r="G19" s="32">
        <v>2.1608</v>
      </c>
    </row>
    <row r="20" spans="1:7" ht="12.75">
      <c r="A20" s="23">
        <v>2.6</v>
      </c>
      <c r="B20" s="27">
        <f t="shared" si="0"/>
        <v>127.3378988029421</v>
      </c>
      <c r="C20" s="28">
        <v>1.444</v>
      </c>
      <c r="D20" s="29">
        <v>540.88</v>
      </c>
      <c r="E20" s="30">
        <v>2177.3</v>
      </c>
      <c r="F20" s="31">
        <f t="shared" si="1"/>
        <v>2718.1800000000003</v>
      </c>
      <c r="G20" s="28">
        <v>2.1685</v>
      </c>
    </row>
    <row r="21" spans="1:7" ht="12.75">
      <c r="A21" s="23">
        <v>2.7</v>
      </c>
      <c r="B21" s="27">
        <f t="shared" si="0"/>
        <v>128.563879696648</v>
      </c>
      <c r="C21" s="32">
        <v>1.496</v>
      </c>
      <c r="D21" s="33">
        <v>546.165</v>
      </c>
      <c r="E21" s="31">
        <v>2173.69</v>
      </c>
      <c r="F21" s="31">
        <f t="shared" si="1"/>
        <v>2719.855</v>
      </c>
      <c r="G21" s="32">
        <v>2.176</v>
      </c>
    </row>
    <row r="22" spans="1:7" ht="12.75">
      <c r="A22" s="23">
        <v>2.8</v>
      </c>
      <c r="B22" s="27">
        <f t="shared" si="0"/>
        <v>129.75687276168017</v>
      </c>
      <c r="C22" s="28">
        <v>1.548</v>
      </c>
      <c r="D22" s="29">
        <v>551.45</v>
      </c>
      <c r="E22" s="30">
        <v>2170.08</v>
      </c>
      <c r="F22" s="31">
        <f t="shared" si="1"/>
        <v>2721.5299999999997</v>
      </c>
      <c r="G22" s="28">
        <v>2.1835</v>
      </c>
    </row>
    <row r="23" spans="1:7" ht="12.75">
      <c r="A23" s="23">
        <v>2.9</v>
      </c>
      <c r="B23" s="27">
        <f t="shared" si="0"/>
        <v>130.91891323745983</v>
      </c>
      <c r="C23" s="32">
        <v>1.5995</v>
      </c>
      <c r="D23" s="33">
        <v>556.445</v>
      </c>
      <c r="E23" s="31">
        <v>2166.65</v>
      </c>
      <c r="F23" s="31">
        <f t="shared" si="1"/>
        <v>2723.0950000000003</v>
      </c>
      <c r="G23" s="32">
        <v>2.1908</v>
      </c>
    </row>
    <row r="24" spans="1:7" ht="12.75">
      <c r="A24" s="23">
        <v>3</v>
      </c>
      <c r="B24" s="27">
        <f t="shared" si="0"/>
        <v>132.0518457396937</v>
      </c>
      <c r="C24" s="28">
        <v>1.651</v>
      </c>
      <c r="D24" s="29">
        <v>561.44</v>
      </c>
      <c r="E24" s="30">
        <v>2163.22</v>
      </c>
      <c r="F24" s="31">
        <f t="shared" si="1"/>
        <v>2724.66</v>
      </c>
      <c r="G24" s="28">
        <v>2.1981</v>
      </c>
    </row>
    <row r="25" spans="1:7" ht="12.75">
      <c r="A25" s="23">
        <v>3.1</v>
      </c>
      <c r="B25" s="27">
        <f t="shared" si="0"/>
        <v>133.1573478076534</v>
      </c>
      <c r="C25" s="32">
        <v>1.7024</v>
      </c>
      <c r="D25" s="33">
        <v>566.008</v>
      </c>
      <c r="E25" s="31">
        <v>2160.046</v>
      </c>
      <c r="F25" s="31">
        <f t="shared" si="1"/>
        <v>2726.054</v>
      </c>
      <c r="G25" s="32">
        <v>2.2051</v>
      </c>
    </row>
    <row r="26" spans="1:7" ht="12.75">
      <c r="A26" s="23">
        <v>3.2</v>
      </c>
      <c r="B26" s="27">
        <f t="shared" si="0"/>
        <v>134.23694988417327</v>
      </c>
      <c r="C26" s="32">
        <v>1.7538</v>
      </c>
      <c r="D26" s="33">
        <v>570.576</v>
      </c>
      <c r="E26" s="31">
        <v>2156.872</v>
      </c>
      <c r="F26" s="31">
        <f t="shared" si="1"/>
        <v>2727.448</v>
      </c>
      <c r="G26" s="32">
        <v>2.2121</v>
      </c>
    </row>
    <row r="27" spans="1:7" ht="12.75">
      <c r="A27" s="23">
        <v>3.3</v>
      </c>
      <c r="B27" s="27">
        <f t="shared" si="0"/>
        <v>135.29205236240583</v>
      </c>
      <c r="C27" s="32">
        <v>1.8052000000000001</v>
      </c>
      <c r="D27" s="33">
        <v>575.144</v>
      </c>
      <c r="E27" s="31">
        <v>2153.698</v>
      </c>
      <c r="F27" s="31">
        <f t="shared" si="1"/>
        <v>2728.8419999999996</v>
      </c>
      <c r="G27" s="32">
        <v>2.2191</v>
      </c>
    </row>
    <row r="28" spans="1:7" ht="12.75">
      <c r="A28" s="23">
        <v>3.4</v>
      </c>
      <c r="B28" s="27">
        <f t="shared" si="0"/>
        <v>136.32394020503773</v>
      </c>
      <c r="C28" s="32">
        <v>1.8566</v>
      </c>
      <c r="D28" s="33">
        <v>579.712</v>
      </c>
      <c r="E28" s="31">
        <v>2150.524</v>
      </c>
      <c r="F28" s="31">
        <f t="shared" si="1"/>
        <v>2730.236</v>
      </c>
      <c r="G28" s="32">
        <v>2.2261</v>
      </c>
    </row>
    <row r="29" spans="1:7" ht="12.75">
      <c r="A29" s="23">
        <v>3.5</v>
      </c>
      <c r="B29" s="27">
        <f t="shared" si="0"/>
        <v>137.33379554229361</v>
      </c>
      <c r="C29" s="28">
        <v>1.908</v>
      </c>
      <c r="D29" s="29">
        <v>584.28</v>
      </c>
      <c r="E29" s="30">
        <v>2147.35</v>
      </c>
      <c r="F29" s="31">
        <f t="shared" si="1"/>
        <v>2731.63</v>
      </c>
      <c r="G29" s="28">
        <v>2.2331</v>
      </c>
    </row>
    <row r="30" spans="1:7" ht="12.75">
      <c r="A30" s="23">
        <v>3.6</v>
      </c>
      <c r="B30" s="27">
        <f t="shared" si="0"/>
        <v>138.32270857746374</v>
      </c>
      <c r="C30" s="32">
        <v>1.959</v>
      </c>
      <c r="D30" s="33">
        <v>588.36</v>
      </c>
      <c r="E30" s="31">
        <v>2144.47</v>
      </c>
      <c r="F30" s="31">
        <f t="shared" si="1"/>
        <v>2732.83</v>
      </c>
      <c r="G30" s="32">
        <v>2.23976</v>
      </c>
    </row>
    <row r="31" spans="1:7" ht="12.75">
      <c r="A31" s="23">
        <v>3.7</v>
      </c>
      <c r="B31" s="27">
        <f t="shared" si="0"/>
        <v>139.2916870676514</v>
      </c>
      <c r="C31" s="32">
        <v>2.01</v>
      </c>
      <c r="D31" s="33">
        <v>592.44</v>
      </c>
      <c r="E31" s="31">
        <v>2141.59</v>
      </c>
      <c r="F31" s="31">
        <f t="shared" si="1"/>
        <v>2734.03</v>
      </c>
      <c r="G31" s="32">
        <v>2.24642</v>
      </c>
    </row>
    <row r="32" spans="1:7" ht="12.75">
      <c r="A32" s="23">
        <v>3.8</v>
      </c>
      <c r="B32" s="27">
        <f t="shared" si="0"/>
        <v>140.24166459905572</v>
      </c>
      <c r="C32" s="32">
        <v>2.061</v>
      </c>
      <c r="D32" s="33">
        <v>596.52</v>
      </c>
      <c r="E32" s="31">
        <v>2138.71</v>
      </c>
      <c r="F32" s="31">
        <f t="shared" si="1"/>
        <v>2735.23</v>
      </c>
      <c r="G32" s="32">
        <v>2.25308</v>
      </c>
    </row>
    <row r="33" spans="1:7" ht="12.75">
      <c r="A33" s="23">
        <v>3.9</v>
      </c>
      <c r="B33" s="27">
        <f t="shared" si="0"/>
        <v>141.17350783750737</v>
      </c>
      <c r="C33" s="32">
        <v>2.112</v>
      </c>
      <c r="D33" s="33">
        <v>600.6</v>
      </c>
      <c r="E33" s="31">
        <v>2135.83</v>
      </c>
      <c r="F33" s="31">
        <f t="shared" si="1"/>
        <v>2736.43</v>
      </c>
      <c r="G33" s="32">
        <v>2.25974</v>
      </c>
    </row>
    <row r="34" spans="1:7" ht="12.75">
      <c r="A34" s="23">
        <v>4</v>
      </c>
      <c r="B34" s="27">
        <f t="shared" si="0"/>
        <v>142.08802290397614</v>
      </c>
      <c r="C34" s="28">
        <v>2.163</v>
      </c>
      <c r="D34" s="29">
        <v>604.68</v>
      </c>
      <c r="E34" s="30">
        <v>2132.95</v>
      </c>
      <c r="F34" s="31">
        <f t="shared" si="1"/>
        <v>2737.6299999999997</v>
      </c>
      <c r="G34" s="28">
        <v>2.2664</v>
      </c>
    </row>
    <row r="35" spans="1:7" ht="12.75" customHeight="1">
      <c r="A35" s="23">
        <v>4.1</v>
      </c>
      <c r="B35" s="27">
        <f t="shared" si="0"/>
        <v>142.98596099972534</v>
      </c>
      <c r="C35" s="34">
        <v>2.2138</v>
      </c>
      <c r="D35" s="35">
        <v>608.378</v>
      </c>
      <c r="E35" s="36">
        <v>2130.302</v>
      </c>
      <c r="F35" s="31">
        <f t="shared" si="1"/>
        <v>2738.6800000000003</v>
      </c>
      <c r="G35" s="34">
        <v>2.27278</v>
      </c>
    </row>
    <row r="36" spans="1:7" ht="12.75" customHeight="1">
      <c r="A36" s="23">
        <v>4.2</v>
      </c>
      <c r="B36" s="27">
        <f aca="true" t="shared" si="2" ref="B36:B67">POWER(A36,1/4)*100+(A36-1)/4.5</f>
        <v>143.86802338543757</v>
      </c>
      <c r="C36" s="34">
        <v>2.2646</v>
      </c>
      <c r="D36" s="35">
        <v>612.076</v>
      </c>
      <c r="E36" s="36">
        <v>2127.654</v>
      </c>
      <c r="F36" s="31">
        <f aca="true" t="shared" si="3" ref="F36:F67">D36+E36</f>
        <v>2739.73</v>
      </c>
      <c r="G36" s="34">
        <v>2.27916</v>
      </c>
    </row>
    <row r="37" spans="1:7" ht="12.75" customHeight="1">
      <c r="A37" s="23">
        <v>4.3</v>
      </c>
      <c r="B37" s="27">
        <f t="shared" si="2"/>
        <v>144.7348658020113</v>
      </c>
      <c r="C37" s="34">
        <v>2.3154</v>
      </c>
      <c r="D37" s="35">
        <v>615.774</v>
      </c>
      <c r="E37" s="36">
        <v>2125.006</v>
      </c>
      <c r="F37" s="31">
        <f t="shared" si="3"/>
        <v>2740.7799999999997</v>
      </c>
      <c r="G37" s="34">
        <v>2.28554</v>
      </c>
    </row>
    <row r="38" spans="1:7" ht="12.75" customHeight="1">
      <c r="A38" s="23">
        <v>4.4</v>
      </c>
      <c r="B38" s="27">
        <f t="shared" si="2"/>
        <v>145.58710240707208</v>
      </c>
      <c r="C38" s="34">
        <v>2.3662</v>
      </c>
      <c r="D38" s="35">
        <v>619.472</v>
      </c>
      <c r="E38" s="36">
        <v>2122.358</v>
      </c>
      <c r="F38" s="31">
        <f t="shared" si="3"/>
        <v>2741.83</v>
      </c>
      <c r="G38" s="34">
        <v>2.29192</v>
      </c>
    </row>
    <row r="39" spans="1:7" ht="12.75" customHeight="1">
      <c r="A39" s="23">
        <v>4.5</v>
      </c>
      <c r="B39" s="27">
        <f t="shared" si="2"/>
        <v>146.4253092899748</v>
      </c>
      <c r="C39" s="28">
        <v>2.417</v>
      </c>
      <c r="D39" s="29">
        <v>623.17</v>
      </c>
      <c r="E39" s="30">
        <v>2119.71</v>
      </c>
      <c r="F39" s="31">
        <f t="shared" si="3"/>
        <v>2742.88</v>
      </c>
      <c r="G39" s="28">
        <v>2.2983000000000002</v>
      </c>
    </row>
    <row r="40" spans="1:7" ht="12.75" customHeight="1">
      <c r="A40" s="23">
        <v>4.6</v>
      </c>
      <c r="B40" s="27">
        <f t="shared" si="2"/>
        <v>147.2500276187315</v>
      </c>
      <c r="C40" s="34">
        <v>2.4674</v>
      </c>
      <c r="D40" s="35">
        <v>626.56</v>
      </c>
      <c r="E40" s="36">
        <v>2117.252</v>
      </c>
      <c r="F40" s="31">
        <f t="shared" si="3"/>
        <v>2743.812</v>
      </c>
      <c r="G40" s="34">
        <v>2.30442</v>
      </c>
    </row>
    <row r="41" spans="1:7" ht="12.75" customHeight="1">
      <c r="A41" s="23">
        <v>4.7</v>
      </c>
      <c r="B41" s="27">
        <f t="shared" si="2"/>
        <v>148.0617664645174</v>
      </c>
      <c r="C41" s="34">
        <v>2.5178000000000003</v>
      </c>
      <c r="D41" s="35">
        <v>629.95</v>
      </c>
      <c r="E41" s="36">
        <v>2114.794</v>
      </c>
      <c r="F41" s="31">
        <f t="shared" si="3"/>
        <v>2744.7439999999997</v>
      </c>
      <c r="G41" s="34">
        <v>2.31054</v>
      </c>
    </row>
    <row r="42" spans="1:7" ht="12.75" customHeight="1">
      <c r="A42" s="23">
        <v>4.8</v>
      </c>
      <c r="B42" s="27">
        <f t="shared" si="2"/>
        <v>148.86100534290148</v>
      </c>
      <c r="C42" s="34">
        <v>2.5682</v>
      </c>
      <c r="D42" s="35">
        <v>633.34</v>
      </c>
      <c r="E42" s="36">
        <v>2112.336</v>
      </c>
      <c r="F42" s="31">
        <f t="shared" si="3"/>
        <v>2745.676</v>
      </c>
      <c r="G42" s="34">
        <v>2.31666</v>
      </c>
    </row>
    <row r="43" spans="1:7" ht="12.75" customHeight="1">
      <c r="A43" s="23">
        <v>4.9</v>
      </c>
      <c r="B43" s="27">
        <f t="shared" si="2"/>
        <v>149.6481965054832</v>
      </c>
      <c r="C43" s="34">
        <v>2.6186</v>
      </c>
      <c r="D43" s="35">
        <v>636.73</v>
      </c>
      <c r="E43" s="36">
        <v>2109.878</v>
      </c>
      <c r="F43" s="31">
        <f t="shared" si="3"/>
        <v>2746.608</v>
      </c>
      <c r="G43" s="34">
        <v>2.32278</v>
      </c>
    </row>
    <row r="44" spans="1:7" ht="12.75" customHeight="1">
      <c r="A44" s="23">
        <v>5</v>
      </c>
      <c r="B44" s="27">
        <f t="shared" si="2"/>
        <v>150.42376701101094</v>
      </c>
      <c r="C44" s="28">
        <v>2.669</v>
      </c>
      <c r="D44" s="29">
        <v>640.12</v>
      </c>
      <c r="E44" s="30">
        <v>2107.42</v>
      </c>
      <c r="F44" s="31">
        <f t="shared" si="3"/>
        <v>2747.54</v>
      </c>
      <c r="G44" s="28">
        <v>2.3289</v>
      </c>
    </row>
    <row r="45" spans="1:7" ht="12.75" customHeight="1">
      <c r="A45" s="23">
        <v>5.1</v>
      </c>
      <c r="B45" s="27">
        <f t="shared" si="2"/>
        <v>151.1881206011606</v>
      </c>
      <c r="C45" s="34">
        <v>2.7192</v>
      </c>
      <c r="D45" s="35">
        <v>643.258</v>
      </c>
      <c r="E45" s="36">
        <v>2105.116</v>
      </c>
      <c r="F45" s="31">
        <f t="shared" si="3"/>
        <v>2748.374</v>
      </c>
      <c r="G45" s="34">
        <v>2.33482</v>
      </c>
    </row>
    <row r="46" spans="1:7" ht="12.75" customHeight="1">
      <c r="A46" s="23">
        <v>5.2</v>
      </c>
      <c r="B46" s="27">
        <f t="shared" si="2"/>
        <v>151.94163940284318</v>
      </c>
      <c r="C46" s="34">
        <v>2.7694</v>
      </c>
      <c r="D46" s="35">
        <v>646.396</v>
      </c>
      <c r="E46" s="36">
        <v>2102.812</v>
      </c>
      <c r="F46" s="31">
        <f t="shared" si="3"/>
        <v>2749.2079999999996</v>
      </c>
      <c r="G46" s="34">
        <v>2.3407400000000003</v>
      </c>
    </row>
    <row r="47" spans="1:7" ht="12.75" customHeight="1">
      <c r="A47" s="23">
        <v>5.3</v>
      </c>
      <c r="B47" s="27">
        <f t="shared" si="2"/>
        <v>152.68468547609083</v>
      </c>
      <c r="C47" s="34">
        <v>2.8196</v>
      </c>
      <c r="D47" s="35">
        <v>649.534</v>
      </c>
      <c r="E47" s="36">
        <v>2100.508</v>
      </c>
      <c r="F47" s="31">
        <f t="shared" si="3"/>
        <v>2750.042</v>
      </c>
      <c r="G47" s="34">
        <v>2.34666</v>
      </c>
    </row>
    <row r="48" spans="1:7" ht="12.75" customHeight="1">
      <c r="A48" s="23">
        <v>5.4</v>
      </c>
      <c r="B48" s="27">
        <f t="shared" si="2"/>
        <v>153.4176022241622</v>
      </c>
      <c r="C48" s="34">
        <v>2.8698</v>
      </c>
      <c r="D48" s="35">
        <v>652.672</v>
      </c>
      <c r="E48" s="36">
        <v>2098.204</v>
      </c>
      <c r="F48" s="31">
        <f t="shared" si="3"/>
        <v>2750.876</v>
      </c>
      <c r="G48" s="34">
        <v>2.35258</v>
      </c>
    </row>
    <row r="49" spans="1:7" ht="12.75" customHeight="1">
      <c r="A49" s="23">
        <v>5.5</v>
      </c>
      <c r="B49" s="27">
        <f t="shared" si="2"/>
        <v>154.14071568043929</v>
      </c>
      <c r="C49" s="28">
        <v>2.92</v>
      </c>
      <c r="D49" s="29">
        <v>655.81</v>
      </c>
      <c r="E49" s="30">
        <v>2095.9</v>
      </c>
      <c r="F49" s="31">
        <f t="shared" si="3"/>
        <v>2751.71</v>
      </c>
      <c r="G49" s="28">
        <v>2.3585000000000003</v>
      </c>
    </row>
    <row r="50" spans="1:7" ht="12.75" customHeight="1">
      <c r="A50" s="23">
        <v>5.6</v>
      </c>
      <c r="B50" s="27">
        <f t="shared" si="2"/>
        <v>154.85433568491396</v>
      </c>
      <c r="C50" s="34">
        <v>2.97</v>
      </c>
      <c r="D50" s="35">
        <v>658.734</v>
      </c>
      <c r="E50" s="36">
        <v>2093.726</v>
      </c>
      <c r="F50" s="31">
        <f t="shared" si="3"/>
        <v>2752.46</v>
      </c>
      <c r="G50" s="34">
        <v>2.36426</v>
      </c>
    </row>
    <row r="51" spans="1:7" ht="12.75" customHeight="1">
      <c r="A51" s="23">
        <v>5.7</v>
      </c>
      <c r="B51" s="27">
        <f t="shared" si="2"/>
        <v>155.55875696152697</v>
      </c>
      <c r="C51" s="34">
        <v>3.02</v>
      </c>
      <c r="D51" s="35">
        <v>661.658</v>
      </c>
      <c r="E51" s="36">
        <v>2091.552</v>
      </c>
      <c r="F51" s="31">
        <f t="shared" si="3"/>
        <v>2753.21</v>
      </c>
      <c r="G51" s="34">
        <v>2.3700200000000002</v>
      </c>
    </row>
    <row r="52" spans="1:7" ht="12.75" customHeight="1">
      <c r="A52" s="23">
        <v>5.8</v>
      </c>
      <c r="B52" s="27">
        <f t="shared" si="2"/>
        <v>156.25426010629891</v>
      </c>
      <c r="C52" s="34">
        <v>3.07</v>
      </c>
      <c r="D52" s="35">
        <v>664.582</v>
      </c>
      <c r="E52" s="36">
        <v>2089.378</v>
      </c>
      <c r="F52" s="31">
        <f t="shared" si="3"/>
        <v>2753.96</v>
      </c>
      <c r="G52" s="34">
        <v>2.3757800000000002</v>
      </c>
    </row>
    <row r="53" spans="1:7" ht="12.75" customHeight="1">
      <c r="A53" s="23">
        <v>5.9</v>
      </c>
      <c r="B53" s="27">
        <f t="shared" si="2"/>
        <v>156.94111249504166</v>
      </c>
      <c r="C53" s="34">
        <v>3.12</v>
      </c>
      <c r="D53" s="35">
        <v>667.506</v>
      </c>
      <c r="E53" s="36">
        <v>2087.204</v>
      </c>
      <c r="F53" s="31">
        <f t="shared" si="3"/>
        <v>2754.71</v>
      </c>
      <c r="G53" s="34">
        <v>2.38154</v>
      </c>
    </row>
    <row r="54" spans="1:7" ht="12.75" customHeight="1">
      <c r="A54" s="23">
        <v>6</v>
      </c>
      <c r="B54" s="27">
        <f t="shared" si="2"/>
        <v>157.61956911843984</v>
      </c>
      <c r="C54" s="28">
        <v>3.17</v>
      </c>
      <c r="D54" s="29">
        <v>670.43</v>
      </c>
      <c r="E54" s="30">
        <v>2085.03</v>
      </c>
      <c r="F54" s="31">
        <f t="shared" si="3"/>
        <v>2755.46</v>
      </c>
      <c r="G54" s="28">
        <v>2.3873</v>
      </c>
    </row>
    <row r="55" spans="1:7" ht="12.75" customHeight="1">
      <c r="A55" s="23">
        <v>6.1</v>
      </c>
      <c r="B55" s="27">
        <f t="shared" si="2"/>
        <v>158.28987335142148</v>
      </c>
      <c r="C55" s="34">
        <v>3.2198</v>
      </c>
      <c r="D55" s="35">
        <v>673.172</v>
      </c>
      <c r="E55" s="36">
        <v>2082.97</v>
      </c>
      <c r="F55" s="31">
        <f t="shared" si="3"/>
        <v>2756.142</v>
      </c>
      <c r="G55" s="34">
        <v>2.39288</v>
      </c>
    </row>
    <row r="56" spans="1:7" ht="12.75" customHeight="1">
      <c r="A56" s="23">
        <v>6.2</v>
      </c>
      <c r="B56" s="27">
        <f t="shared" si="2"/>
        <v>158.95225766297435</v>
      </c>
      <c r="C56" s="34">
        <v>3.2696</v>
      </c>
      <c r="D56" s="35">
        <v>675.914</v>
      </c>
      <c r="E56" s="36">
        <v>2080.91</v>
      </c>
      <c r="F56" s="31">
        <f t="shared" si="3"/>
        <v>2756.8239999999996</v>
      </c>
      <c r="G56" s="34">
        <v>2.39846</v>
      </c>
    </row>
    <row r="57" spans="1:7" ht="12.75" customHeight="1">
      <c r="A57" s="23">
        <v>6.3</v>
      </c>
      <c r="B57" s="27">
        <f t="shared" si="2"/>
        <v>159.6069442718999</v>
      </c>
      <c r="C57" s="34">
        <v>3.3194</v>
      </c>
      <c r="D57" s="35">
        <v>678.656</v>
      </c>
      <c r="E57" s="36">
        <v>2078.85</v>
      </c>
      <c r="F57" s="31">
        <f t="shared" si="3"/>
        <v>2757.506</v>
      </c>
      <c r="G57" s="34">
        <v>2.40404</v>
      </c>
    </row>
    <row r="58" spans="1:7" ht="12.75" customHeight="1">
      <c r="A58" s="23">
        <v>6.4</v>
      </c>
      <c r="B58" s="27">
        <f t="shared" si="2"/>
        <v>160.2541457534101</v>
      </c>
      <c r="C58" s="34">
        <v>3.3692</v>
      </c>
      <c r="D58" s="35">
        <v>681.398</v>
      </c>
      <c r="E58" s="36">
        <v>2076.79</v>
      </c>
      <c r="F58" s="31">
        <f t="shared" si="3"/>
        <v>2758.188</v>
      </c>
      <c r="G58" s="34">
        <v>2.40962</v>
      </c>
    </row>
    <row r="59" spans="1:7" ht="12.75" customHeight="1">
      <c r="A59" s="23">
        <v>6.5</v>
      </c>
      <c r="B59" s="27">
        <f t="shared" si="2"/>
        <v>160.89406560095924</v>
      </c>
      <c r="C59" s="28">
        <v>3.419</v>
      </c>
      <c r="D59" s="29">
        <v>684.14</v>
      </c>
      <c r="E59" s="30">
        <v>2074.73</v>
      </c>
      <c r="F59" s="31">
        <f t="shared" si="3"/>
        <v>2758.87</v>
      </c>
      <c r="G59" s="28">
        <v>2.4152</v>
      </c>
    </row>
    <row r="60" spans="1:7" ht="12.75" customHeight="1">
      <c r="A60" s="24">
        <v>6.6</v>
      </c>
      <c r="B60" s="27">
        <f t="shared" si="2"/>
        <v>161.52689874724783</v>
      </c>
      <c r="C60" s="34">
        <v>3.4686</v>
      </c>
      <c r="D60" s="35">
        <v>686.726</v>
      </c>
      <c r="E60" s="36">
        <v>2072.768</v>
      </c>
      <c r="F60" s="31">
        <f t="shared" si="3"/>
        <v>2759.494</v>
      </c>
      <c r="G60" s="34">
        <v>2.42064</v>
      </c>
    </row>
    <row r="61" spans="1:7" ht="12.75" customHeight="1">
      <c r="A61" s="24">
        <v>6.7</v>
      </c>
      <c r="B61" s="27">
        <f t="shared" si="2"/>
        <v>162.15283204793732</v>
      </c>
      <c r="C61" s="34">
        <v>3.5182</v>
      </c>
      <c r="D61" s="35">
        <v>689.312</v>
      </c>
      <c r="E61" s="36">
        <v>2070.806</v>
      </c>
      <c r="F61" s="31">
        <f t="shared" si="3"/>
        <v>2760.118</v>
      </c>
      <c r="G61" s="34">
        <v>2.42608</v>
      </c>
    </row>
    <row r="62" spans="1:7" ht="12.75" customHeight="1">
      <c r="A62" s="24">
        <v>6.8</v>
      </c>
      <c r="B62" s="27">
        <f t="shared" si="2"/>
        <v>162.77204473125715</v>
      </c>
      <c r="C62" s="34">
        <v>3.5678</v>
      </c>
      <c r="D62" s="35">
        <v>691.898</v>
      </c>
      <c r="E62" s="36">
        <v>2068.844</v>
      </c>
      <c r="F62" s="31">
        <f t="shared" si="3"/>
        <v>2760.742</v>
      </c>
      <c r="G62" s="34">
        <v>2.43152</v>
      </c>
    </row>
    <row r="63" spans="1:7" ht="12.75" customHeight="1">
      <c r="A63" s="24">
        <v>6.9</v>
      </c>
      <c r="B63" s="27">
        <f t="shared" si="2"/>
        <v>163.384708816374</v>
      </c>
      <c r="C63" s="34">
        <v>3.6174</v>
      </c>
      <c r="D63" s="35">
        <v>694.484</v>
      </c>
      <c r="E63" s="36">
        <v>2066.882</v>
      </c>
      <c r="F63" s="31">
        <f t="shared" si="3"/>
        <v>2761.366</v>
      </c>
      <c r="G63" s="34">
        <v>2.43696</v>
      </c>
    </row>
    <row r="64" spans="1:7" ht="12.75" customHeight="1">
      <c r="A64" s="24">
        <v>7</v>
      </c>
      <c r="B64" s="27">
        <f t="shared" si="2"/>
        <v>163.9909895031119</v>
      </c>
      <c r="C64" s="28">
        <v>3.667</v>
      </c>
      <c r="D64" s="29">
        <v>697.07</v>
      </c>
      <c r="E64" s="30">
        <v>2064.92</v>
      </c>
      <c r="F64" s="31">
        <f t="shared" si="3"/>
        <v>2761.9900000000002</v>
      </c>
      <c r="G64" s="28">
        <v>2.4424</v>
      </c>
    </row>
    <row r="65" spans="1:7" ht="12.75" customHeight="1">
      <c r="A65" s="24">
        <v>7.1</v>
      </c>
      <c r="B65" s="27">
        <f t="shared" si="2"/>
        <v>164.59104553536497</v>
      </c>
      <c r="C65" s="34">
        <v>3.7166</v>
      </c>
      <c r="D65" s="35">
        <v>699.516</v>
      </c>
      <c r="E65" s="36">
        <v>2063.042</v>
      </c>
      <c r="F65" s="31">
        <f t="shared" si="3"/>
        <v>2762.558</v>
      </c>
      <c r="G65" s="34">
        <v>2.44772</v>
      </c>
    </row>
    <row r="66" spans="1:7" ht="12.75" customHeight="1">
      <c r="A66" s="24">
        <v>7.2</v>
      </c>
      <c r="B66" s="27">
        <f t="shared" si="2"/>
        <v>165.18502954032178</v>
      </c>
      <c r="C66" s="34">
        <v>3.7662</v>
      </c>
      <c r="D66" s="35">
        <v>701.962</v>
      </c>
      <c r="E66" s="36">
        <v>2061.164</v>
      </c>
      <c r="F66" s="31">
        <f t="shared" si="3"/>
        <v>2763.126</v>
      </c>
      <c r="G66" s="34">
        <v>2.45304</v>
      </c>
    </row>
    <row r="67" spans="1:7" ht="12.75" customHeight="1">
      <c r="A67" s="24">
        <v>7.3</v>
      </c>
      <c r="B67" s="27">
        <f t="shared" si="2"/>
        <v>165.77308834542407</v>
      </c>
      <c r="C67" s="34">
        <v>3.8158000000000003</v>
      </c>
      <c r="D67" s="35">
        <v>704.408</v>
      </c>
      <c r="E67" s="36">
        <v>2059.286</v>
      </c>
      <c r="F67" s="31">
        <f t="shared" si="3"/>
        <v>2763.694</v>
      </c>
      <c r="G67" s="34">
        <v>2.45836</v>
      </c>
    </row>
    <row r="68" spans="1:7" ht="12.75" customHeight="1">
      <c r="A68" s="24">
        <v>7.4</v>
      </c>
      <c r="B68" s="27">
        <f aca="true" t="shared" si="4" ref="B68:B99">POWER(A68,1/4)*100+(A68-1)/4.5</f>
        <v>166.35536327480415</v>
      </c>
      <c r="C68" s="34">
        <v>3.8654</v>
      </c>
      <c r="D68" s="35">
        <v>706.854</v>
      </c>
      <c r="E68" s="36">
        <v>2057.408</v>
      </c>
      <c r="F68" s="31">
        <f aca="true" t="shared" si="5" ref="F68:F99">D68+E68</f>
        <v>2764.2619999999997</v>
      </c>
      <c r="G68" s="34">
        <v>2.46368</v>
      </c>
    </row>
    <row r="69" spans="1:7" ht="12.75" customHeight="1">
      <c r="A69" s="24">
        <v>7.5</v>
      </c>
      <c r="B69" s="27">
        <f t="shared" si="4"/>
        <v>166.9319904267881</v>
      </c>
      <c r="C69" s="28">
        <v>3.915</v>
      </c>
      <c r="D69" s="29">
        <v>709.3</v>
      </c>
      <c r="E69" s="30">
        <v>2055.53</v>
      </c>
      <c r="F69" s="31">
        <f t="shared" si="5"/>
        <v>2764.83</v>
      </c>
      <c r="G69" s="28">
        <v>2.469</v>
      </c>
    </row>
    <row r="70" spans="1:7" ht="12.75" customHeight="1">
      <c r="A70" s="24">
        <v>7.6</v>
      </c>
      <c r="B70" s="27">
        <f t="shared" si="4"/>
        <v>167.50310093390945</v>
      </c>
      <c r="C70" s="34">
        <v>3.9644</v>
      </c>
      <c r="D70" s="35">
        <v>711.628</v>
      </c>
      <c r="E70" s="36">
        <v>2053.73</v>
      </c>
      <c r="F70" s="31">
        <f t="shared" si="5"/>
        <v>2765.358</v>
      </c>
      <c r="G70" s="34">
        <v>2.47422</v>
      </c>
    </row>
    <row r="71" spans="1:7" ht="12.75" customHeight="1">
      <c r="A71" s="24">
        <v>7.7</v>
      </c>
      <c r="B71" s="27">
        <f t="shared" si="4"/>
        <v>168.06882120675007</v>
      </c>
      <c r="C71" s="34">
        <v>4.0138</v>
      </c>
      <c r="D71" s="35">
        <v>713.956</v>
      </c>
      <c r="E71" s="36">
        <v>2051.93</v>
      </c>
      <c r="F71" s="31">
        <f t="shared" si="5"/>
        <v>2765.886</v>
      </c>
      <c r="G71" s="34">
        <v>2.47944</v>
      </c>
    </row>
    <row r="72" spans="1:7" ht="12.75" customHeight="1">
      <c r="A72" s="24">
        <v>7.8</v>
      </c>
      <c r="B72" s="27">
        <f t="shared" si="4"/>
        <v>168.62927316281</v>
      </c>
      <c r="C72" s="34">
        <v>4.0632</v>
      </c>
      <c r="D72" s="35">
        <v>716.284</v>
      </c>
      <c r="E72" s="36">
        <v>2050.13</v>
      </c>
      <c r="F72" s="31">
        <f t="shared" si="5"/>
        <v>2766.414</v>
      </c>
      <c r="G72" s="34">
        <v>2.48466</v>
      </c>
    </row>
    <row r="73" spans="1:7" ht="12.75" customHeight="1">
      <c r="A73" s="24">
        <v>7.9</v>
      </c>
      <c r="B73" s="27">
        <f t="shared" si="4"/>
        <v>169.18457444150528</v>
      </c>
      <c r="C73" s="34">
        <v>4.1126</v>
      </c>
      <c r="D73" s="35">
        <v>718.612</v>
      </c>
      <c r="E73" s="36">
        <v>2048.33</v>
      </c>
      <c r="F73" s="31">
        <f t="shared" si="5"/>
        <v>2766.942</v>
      </c>
      <c r="G73" s="34">
        <v>2.48988</v>
      </c>
    </row>
    <row r="74" spans="1:10" ht="12.75" customHeight="1">
      <c r="A74" s="23">
        <v>8</v>
      </c>
      <c r="B74" s="27">
        <f t="shared" si="4"/>
        <v>169.73483860629844</v>
      </c>
      <c r="C74" s="28">
        <v>4.162</v>
      </c>
      <c r="D74" s="29">
        <v>720.94</v>
      </c>
      <c r="E74" s="30">
        <v>2046.53</v>
      </c>
      <c r="F74" s="31">
        <f t="shared" si="5"/>
        <v>2767.4700000000003</v>
      </c>
      <c r="G74" s="28">
        <v>2.4951</v>
      </c>
      <c r="J74" s="23"/>
    </row>
    <row r="75" spans="1:10" ht="12.75" customHeight="1">
      <c r="A75" s="23">
        <v>8.1</v>
      </c>
      <c r="B75" s="27">
        <f t="shared" si="4"/>
        <v>170.2801753348825</v>
      </c>
      <c r="C75" s="34">
        <v>4.2114</v>
      </c>
      <c r="D75" s="35">
        <v>723.158</v>
      </c>
      <c r="E75" s="36">
        <v>2044.796</v>
      </c>
      <c r="F75" s="31">
        <f t="shared" si="5"/>
        <v>2767.954</v>
      </c>
      <c r="G75" s="34">
        <v>2.5002</v>
      </c>
      <c r="J75" s="23"/>
    </row>
    <row r="76" spans="1:10" ht="12.75" customHeight="1">
      <c r="A76" s="23">
        <v>8.2</v>
      </c>
      <c r="B76" s="27">
        <f t="shared" si="4"/>
        <v>170.82069059826196</v>
      </c>
      <c r="C76" s="34">
        <v>4.2608</v>
      </c>
      <c r="D76" s="35">
        <v>725.376</v>
      </c>
      <c r="E76" s="36">
        <v>2043.062</v>
      </c>
      <c r="F76" s="31">
        <f t="shared" si="5"/>
        <v>2768.438</v>
      </c>
      <c r="G76" s="34">
        <v>2.5053</v>
      </c>
      <c r="J76" s="23"/>
    </row>
    <row r="77" spans="1:10" ht="12.75" customHeight="1">
      <c r="A77" s="23">
        <v>8.3</v>
      </c>
      <c r="B77" s="27">
        <f t="shared" si="4"/>
        <v>171.35648682950733</v>
      </c>
      <c r="C77" s="34">
        <v>4.3102</v>
      </c>
      <c r="D77" s="35">
        <v>727.594</v>
      </c>
      <c r="E77" s="36">
        <v>2041.328</v>
      </c>
      <c r="F77" s="31">
        <f t="shared" si="5"/>
        <v>2768.922</v>
      </c>
      <c r="G77" s="34">
        <v>2.5104</v>
      </c>
      <c r="J77" s="23"/>
    </row>
    <row r="78" spans="1:10" ht="12.75" customHeight="1">
      <c r="A78" s="23">
        <v>8.4</v>
      </c>
      <c r="B78" s="27">
        <f t="shared" si="4"/>
        <v>171.88766308289382</v>
      </c>
      <c r="C78" s="34">
        <v>4.3596</v>
      </c>
      <c r="D78" s="35">
        <v>729.812</v>
      </c>
      <c r="E78" s="36">
        <v>2039.594</v>
      </c>
      <c r="F78" s="31">
        <f t="shared" si="5"/>
        <v>2769.406</v>
      </c>
      <c r="G78" s="34">
        <v>2.5155000000000003</v>
      </c>
      <c r="J78" s="23"/>
    </row>
    <row r="79" spans="1:10" ht="12.75" customHeight="1">
      <c r="A79" s="23">
        <v>8.5</v>
      </c>
      <c r="B79" s="27">
        <f t="shared" si="4"/>
        <v>172.4143151840811</v>
      </c>
      <c r="C79" s="28">
        <v>4.409</v>
      </c>
      <c r="D79" s="29">
        <v>732.03</v>
      </c>
      <c r="E79" s="30">
        <v>2037.86</v>
      </c>
      <c r="F79" s="31">
        <f t="shared" si="5"/>
        <v>2769.89</v>
      </c>
      <c r="G79" s="28">
        <v>2.5206</v>
      </c>
      <c r="J79" s="23"/>
    </row>
    <row r="80" spans="1:12" ht="12.75" customHeight="1">
      <c r="A80" s="23">
        <v>8.6</v>
      </c>
      <c r="B80" s="27">
        <f t="shared" si="4"/>
        <v>172.93653587193612</v>
      </c>
      <c r="C80" s="34">
        <v>4.4582</v>
      </c>
      <c r="D80" s="35">
        <v>734.152</v>
      </c>
      <c r="E80" s="36">
        <v>2036.186</v>
      </c>
      <c r="F80" s="31">
        <f t="shared" si="5"/>
        <v>2770.3379999999997</v>
      </c>
      <c r="G80" s="34">
        <v>2.5256</v>
      </c>
      <c r="J80" s="23"/>
      <c r="L80" s="23"/>
    </row>
    <row r="81" spans="1:10" ht="12.75" customHeight="1">
      <c r="A81" s="23">
        <v>8.7</v>
      </c>
      <c r="B81" s="27">
        <f t="shared" si="4"/>
        <v>173.45441493255635</v>
      </c>
      <c r="C81" s="34">
        <v>4.5074000000000005</v>
      </c>
      <c r="D81" s="35">
        <v>736.274</v>
      </c>
      <c r="E81" s="36">
        <v>2034.512</v>
      </c>
      <c r="F81" s="31">
        <f t="shared" si="5"/>
        <v>2770.786</v>
      </c>
      <c r="G81" s="34">
        <v>2.5306</v>
      </c>
      <c r="J81" s="23"/>
    </row>
    <row r="82" spans="1:10" ht="12.75" customHeight="1">
      <c r="A82" s="23">
        <v>8.8</v>
      </c>
      <c r="B82" s="27">
        <f t="shared" si="4"/>
        <v>173.96803932600676</v>
      </c>
      <c r="C82" s="34">
        <v>4.5565999999999995</v>
      </c>
      <c r="D82" s="35">
        <v>738.396</v>
      </c>
      <c r="E82" s="36">
        <v>2032.838</v>
      </c>
      <c r="F82" s="31">
        <f t="shared" si="5"/>
        <v>2771.234</v>
      </c>
      <c r="G82" s="34">
        <v>2.5356</v>
      </c>
      <c r="J82" s="23"/>
    </row>
    <row r="83" spans="1:10" ht="12.75" customHeight="1">
      <c r="A83" s="23">
        <v>8.9</v>
      </c>
      <c r="B83" s="27">
        <f t="shared" si="4"/>
        <v>174.47749330624373</v>
      </c>
      <c r="C83" s="34">
        <v>4.6058</v>
      </c>
      <c r="D83" s="35">
        <v>740.518</v>
      </c>
      <c r="E83" s="36">
        <v>2031.164</v>
      </c>
      <c r="F83" s="31">
        <f t="shared" si="5"/>
        <v>2771.682</v>
      </c>
      <c r="G83" s="34">
        <v>2.5406</v>
      </c>
      <c r="J83" s="23"/>
    </row>
    <row r="84" spans="1:10" ht="12.75" customHeight="1">
      <c r="A84" s="23">
        <v>9</v>
      </c>
      <c r="B84" s="27">
        <f t="shared" si="4"/>
        <v>174.98285853466552</v>
      </c>
      <c r="C84" s="28">
        <v>4.655</v>
      </c>
      <c r="D84" s="29">
        <v>742.64</v>
      </c>
      <c r="E84" s="30">
        <v>2029.49</v>
      </c>
      <c r="F84" s="31">
        <f t="shared" si="5"/>
        <v>2772.13</v>
      </c>
      <c r="G84" s="28">
        <v>2.5456</v>
      </c>
      <c r="J84" s="23"/>
    </row>
    <row r="85" spans="1:10" ht="12.75" customHeight="1">
      <c r="A85" s="23">
        <v>9.1</v>
      </c>
      <c r="B85" s="27">
        <f t="shared" si="4"/>
        <v>175.48421418769385</v>
      </c>
      <c r="C85" s="34">
        <v>4.7042</v>
      </c>
      <c r="D85" s="35">
        <v>744.676</v>
      </c>
      <c r="E85" s="36">
        <v>2027.872</v>
      </c>
      <c r="F85" s="31">
        <f t="shared" si="5"/>
        <v>2772.5480000000002</v>
      </c>
      <c r="G85" s="34">
        <v>2.55052</v>
      </c>
      <c r="J85" s="23"/>
    </row>
    <row r="86" spans="1:10" ht="12.75" customHeight="1">
      <c r="A86" s="23">
        <v>9.2</v>
      </c>
      <c r="B86" s="27">
        <f t="shared" si="4"/>
        <v>175.98163705876271</v>
      </c>
      <c r="C86" s="34">
        <v>4.7534</v>
      </c>
      <c r="D86" s="35">
        <v>746.712</v>
      </c>
      <c r="E86" s="36">
        <v>2026.254</v>
      </c>
      <c r="F86" s="31">
        <f t="shared" si="5"/>
        <v>2772.966</v>
      </c>
      <c r="G86" s="34">
        <v>2.55544</v>
      </c>
      <c r="J86" s="23"/>
    </row>
    <row r="87" spans="1:10" ht="12.75" customHeight="1">
      <c r="A87" s="23">
        <v>9.3</v>
      </c>
      <c r="B87" s="27">
        <f t="shared" si="4"/>
        <v>176.47520165506245</v>
      </c>
      <c r="C87" s="34">
        <v>4.8026</v>
      </c>
      <c r="D87" s="35">
        <v>748.748</v>
      </c>
      <c r="E87" s="36">
        <v>2024.636</v>
      </c>
      <c r="F87" s="31">
        <f t="shared" si="5"/>
        <v>2773.384</v>
      </c>
      <c r="G87" s="34">
        <v>2.56036</v>
      </c>
      <c r="J87" s="23"/>
    </row>
    <row r="88" spans="1:10" ht="12.75" customHeight="1">
      <c r="A88" s="23">
        <v>9.4</v>
      </c>
      <c r="B88" s="27">
        <f t="shared" si="4"/>
        <v>176.96498028936205</v>
      </c>
      <c r="C88" s="34">
        <v>4.8518</v>
      </c>
      <c r="D88" s="35">
        <v>750.784</v>
      </c>
      <c r="E88" s="36">
        <v>2023.018</v>
      </c>
      <c r="F88" s="31">
        <f t="shared" si="5"/>
        <v>2773.802</v>
      </c>
      <c r="G88" s="34">
        <v>2.56528</v>
      </c>
      <c r="J88" s="23"/>
    </row>
    <row r="89" spans="1:10" ht="12.75" customHeight="1">
      <c r="A89" s="23">
        <v>9.5</v>
      </c>
      <c r="B89" s="27">
        <f t="shared" si="4"/>
        <v>177.4510431672096</v>
      </c>
      <c r="C89" s="28">
        <v>4.901</v>
      </c>
      <c r="D89" s="29">
        <v>752.82</v>
      </c>
      <c r="E89" s="30">
        <v>2021.4</v>
      </c>
      <c r="F89" s="31">
        <f t="shared" si="5"/>
        <v>2774.2200000000003</v>
      </c>
      <c r="G89" s="28">
        <v>2.5702</v>
      </c>
      <c r="J89" s="23"/>
    </row>
    <row r="90" spans="1:10" ht="12.75" customHeight="1">
      <c r="A90" s="23">
        <v>9.6</v>
      </c>
      <c r="B90" s="27">
        <f t="shared" si="4"/>
        <v>177.93345846978977</v>
      </c>
      <c r="C90" s="34">
        <v>4.9502</v>
      </c>
      <c r="D90" s="35">
        <v>754.776</v>
      </c>
      <c r="E90" s="36">
        <v>2019.832</v>
      </c>
      <c r="F90" s="31">
        <f t="shared" si="5"/>
        <v>2774.608</v>
      </c>
      <c r="G90" s="34">
        <v>2.57504</v>
      </c>
      <c r="J90" s="23"/>
    </row>
    <row r="91" spans="1:10" ht="12.75" customHeight="1">
      <c r="A91" s="23">
        <v>9.7</v>
      </c>
      <c r="B91" s="27">
        <f t="shared" si="4"/>
        <v>178.412292432697</v>
      </c>
      <c r="C91" s="34">
        <v>4.9994</v>
      </c>
      <c r="D91" s="35">
        <v>756.732</v>
      </c>
      <c r="E91" s="36">
        <v>2018.264</v>
      </c>
      <c r="F91" s="31">
        <f t="shared" si="5"/>
        <v>2774.996</v>
      </c>
      <c r="G91" s="34">
        <v>2.57988</v>
      </c>
      <c r="J91" s="23"/>
    </row>
    <row r="92" spans="1:10" ht="12.75" customHeight="1">
      <c r="A92" s="23">
        <v>9.8</v>
      </c>
      <c r="B92" s="27">
        <f t="shared" si="4"/>
        <v>178.88760942086583</v>
      </c>
      <c r="C92" s="34">
        <v>5.0486</v>
      </c>
      <c r="D92" s="35">
        <v>758.688</v>
      </c>
      <c r="E92" s="36">
        <v>2016.696</v>
      </c>
      <c r="F92" s="31">
        <f t="shared" si="5"/>
        <v>2775.384</v>
      </c>
      <c r="G92" s="28">
        <v>2.58472</v>
      </c>
      <c r="J92" s="23"/>
    </row>
    <row r="93" spans="1:10" ht="12.75" customHeight="1">
      <c r="A93" s="23">
        <v>9.9</v>
      </c>
      <c r="B93" s="27">
        <f t="shared" si="4"/>
        <v>179.3594719998833</v>
      </c>
      <c r="C93" s="34">
        <v>5.0978</v>
      </c>
      <c r="D93" s="35">
        <v>760.644</v>
      </c>
      <c r="E93" s="36">
        <v>2015.128</v>
      </c>
      <c r="F93" s="31">
        <f t="shared" si="5"/>
        <v>2775.772</v>
      </c>
      <c r="G93" s="28">
        <v>2.58956</v>
      </c>
      <c r="J93" s="23"/>
    </row>
    <row r="94" spans="1:10" ht="12.75" customHeight="1">
      <c r="A94" s="23">
        <v>10</v>
      </c>
      <c r="B94" s="27">
        <f t="shared" si="4"/>
        <v>179.8279410038923</v>
      </c>
      <c r="C94" s="28">
        <v>5.147</v>
      </c>
      <c r="D94" s="29">
        <v>762.6</v>
      </c>
      <c r="E94" s="30">
        <v>2013.56</v>
      </c>
      <c r="F94" s="31">
        <f t="shared" si="5"/>
        <v>2776.16</v>
      </c>
      <c r="G94" s="28">
        <v>2.5944000000000003</v>
      </c>
      <c r="J94" s="23"/>
    </row>
  </sheetData>
  <sheetProtection password="E39A" sheet="1"/>
  <mergeCells count="2">
    <mergeCell ref="A1:H1"/>
    <mergeCell ref="A2:H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Gérald</cp:lastModifiedBy>
  <dcterms:created xsi:type="dcterms:W3CDTF">2012-10-16T16:48:51Z</dcterms:created>
  <dcterms:modified xsi:type="dcterms:W3CDTF">2012-10-16T16:48:51Z</dcterms:modified>
  <cp:category/>
  <cp:version/>
  <cp:contentType/>
  <cp:contentStatus/>
</cp:coreProperties>
</file>